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1ST00" sheetId="1" r:id="rId1"/>
    <sheet name="PROFITLOSS1ST00" sheetId="2" r:id="rId2"/>
  </sheets>
  <definedNames>
    <definedName name="_xlnm.Print_Titles" localSheetId="1">'PROFITLOSS1ST00'!$1:$13</definedName>
  </definedNames>
  <calcPr fullCalcOnLoad="1"/>
</workbook>
</file>

<file path=xl/sharedStrings.xml><?xml version="1.0" encoding="utf-8"?>
<sst xmlns="http://schemas.openxmlformats.org/spreadsheetml/2006/main" count="143" uniqueCount="99">
  <si>
    <t>RM'000</t>
  </si>
  <si>
    <t>Turnover</t>
  </si>
  <si>
    <t>Other income including interest income</t>
  </si>
  <si>
    <t>Share in the results of associated companies</t>
  </si>
  <si>
    <t>Taxation</t>
  </si>
  <si>
    <t>members of the Company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</si>
  <si>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</si>
  <si>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</si>
  <si>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</si>
  <si>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</si>
  <si>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</si>
  <si>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</si>
  <si>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Exceptional items</t>
  </si>
  <si>
    <t>and extraordinary items</t>
  </si>
  <si>
    <t>INDIVIDUAL QUARTER</t>
  </si>
  <si>
    <t>PRECEDING YEAR</t>
  </si>
  <si>
    <t>Investment income</t>
  </si>
  <si>
    <t>minority interests</t>
  </si>
  <si>
    <t>Profit after taxation attributable to</t>
  </si>
  <si>
    <t>Depreciation and amortisation</t>
  </si>
  <si>
    <t>attributable to members of the Company</t>
  </si>
  <si>
    <t>(a)</t>
  </si>
  <si>
    <t>(b)</t>
  </si>
  <si>
    <t>(c)</t>
  </si>
  <si>
    <t>borrowings, depreciation and amortisation,</t>
  </si>
  <si>
    <t>exceptional items, income tax, minority</t>
  </si>
  <si>
    <t>interests and extraordinary items</t>
  </si>
  <si>
    <t>Interest on borrowings</t>
  </si>
  <si>
    <t>(d)</t>
  </si>
  <si>
    <t>(e)</t>
  </si>
  <si>
    <t>borrowings, depreciation and amortisation and</t>
  </si>
  <si>
    <t>exceptional items but before income tax,</t>
  </si>
  <si>
    <t>minority interests and extraordinary items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</si>
  <si>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</si>
  <si>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</si>
  <si>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</si>
  <si>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</si>
  <si>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</si>
  <si>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</si>
  <si>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</si>
  <si>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</si>
  <si>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</si>
  <si>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</si>
  <si>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</si>
  <si>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</si>
  <si>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Operating profit before interest on</t>
  </si>
  <si>
    <t>Operating profit after interest on</t>
  </si>
  <si>
    <t>Profit before taxation, minority interests</t>
  </si>
  <si>
    <t>Profit after taxation before deducting</t>
  </si>
  <si>
    <t>of the Company</t>
  </si>
  <si>
    <t>Profit after taxation and extraordinary items</t>
  </si>
  <si>
    <t>Earnings per share based on 2(j) above</t>
  </si>
  <si>
    <t>Basic (sen)</t>
  </si>
  <si>
    <t>Fully diluted (sen)</t>
  </si>
  <si>
    <t>n/r</t>
  </si>
  <si>
    <t xml:space="preserve">Note : 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</si>
  <si>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</si>
  <si>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</si>
  <si>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 xml:space="preserve">(based on weighted average </t>
  </si>
  <si>
    <t>CUMULATIVE QUARTER</t>
  </si>
  <si>
    <t xml:space="preserve">Net tangible assets per share (sen) </t>
  </si>
  <si>
    <t>Other long term liabilities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</si>
  <si>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</si>
  <si>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</si>
  <si>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</si>
  <si>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</si>
  <si>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</si>
  <si>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</si>
  <si>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</si>
  <si>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 xml:space="preserve">Net current assets </t>
  </si>
  <si>
    <t>Progress billings</t>
  </si>
  <si>
    <t>Provision for taxation</t>
  </si>
  <si>
    <t>Other creditors and accruals</t>
  </si>
  <si>
    <t>Trade creditors</t>
  </si>
  <si>
    <t>Short term borrowings</t>
  </si>
  <si>
    <t>Current liabilities</t>
  </si>
  <si>
    <t>Contract work-in-progress</t>
  </si>
  <si>
    <t>Cash and bank balances</t>
  </si>
  <si>
    <t>Other debtors, deposits and prepayments</t>
  </si>
  <si>
    <t xml:space="preserve">Trade debtors </t>
  </si>
  <si>
    <t>Current assets</t>
  </si>
  <si>
    <t>Intangible assets</t>
  </si>
  <si>
    <t>Long term investments</t>
  </si>
  <si>
    <t>Investment in associated companies</t>
  </si>
  <si>
    <t>Fixed assets</t>
  </si>
  <si>
    <t>FINANCIAL YEAR END</t>
  </si>
  <si>
    <t>CURRENT QUARTER</t>
  </si>
  <si>
    <t>AS AT PRECEDING</t>
  </si>
  <si>
    <t>AS AT END OF</t>
  </si>
  <si>
    <t>C O N S O L I D A T E D   B A L A N C E   S H E E T</t>
  </si>
  <si>
    <t>31-12-1999</t>
  </si>
  <si>
    <t>Quarterly report on consolidated results for the financial quarter ended 30 June 2000.  The figures have not been audited.</t>
  </si>
  <si>
    <t>2ND QUARTER</t>
  </si>
  <si>
    <t>30-06-2000</t>
  </si>
  <si>
    <t>30-06-1999</t>
  </si>
  <si>
    <t>(based on weighted average as at</t>
  </si>
  <si>
    <t xml:space="preserve">     39,811,000:39,737,000 (1999 : 39,500,000 ordinary shares)</t>
  </si>
  <si>
    <t xml:space="preserve"> n/r    -  Not required as the second quarterly report for the preceding year corresponding second quarter was not issued.</t>
  </si>
  <si>
    <t>30.6.2000 @ 39,737,000 ordinary shares)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</si>
</sst>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_);_(@_)"/>
  </numFmts>
  <fonts count="12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43" fontId="1" fillId="0" borderId="0" xfId="15" applyFont="1" applyBorder="1" applyAlignment="1">
      <alignment horizontal="center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6" fillId="0" borderId="0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6" fontId="1" fillId="0" borderId="2" xfId="15" applyNumberFormat="1" applyFont="1" applyBorder="1" applyAlignment="1">
      <alignment/>
    </xf>
    <xf numFmtId="176" fontId="1" fillId="0" borderId="2" xfId="15" applyNumberFormat="1" applyFont="1" applyBorder="1" applyAlignment="1">
      <alignment horizontal="center"/>
    </xf>
    <xf numFmtId="176" fontId="1" fillId="0" borderId="2" xfId="15" applyNumberFormat="1" applyFont="1" applyBorder="1" applyAlignment="1">
      <alignment horizontal="right"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7">
      <selection activeCell="B50" sqref="B50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33" style="3" customWidth="1"/>
    <col min="4" max="4" width="24.83203125" style="3" customWidth="1"/>
    <col min="5" max="5" width="4.16015625" style="3" customWidth="1"/>
    <col min="6" max="6" width="24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57</v>
      </c>
      <c r="C1" s="16"/>
      <c r="D1" s="16"/>
      <c r="E1" s="16"/>
      <c r="F1" s="16"/>
      <c r="G1" s="16"/>
      <c r="H1" s="16"/>
    </row>
    <row r="2" spans="1:8" ht="15">
      <c r="A2" s="1" t="s">
        <v>56</v>
      </c>
      <c r="C2" s="2"/>
      <c r="D2" s="2"/>
      <c r="E2" s="2"/>
      <c r="F2" s="2"/>
      <c r="G2" s="2"/>
      <c r="H2" s="2"/>
    </row>
    <row r="3" spans="3:8" ht="15">
      <c r="C3" s="4"/>
      <c r="D3" s="5"/>
      <c r="E3" s="4"/>
      <c r="F3" s="4"/>
      <c r="G3" s="4"/>
      <c r="H3" s="4"/>
    </row>
    <row r="4" spans="1:8" s="15" customFormat="1" ht="18.75">
      <c r="A4" s="17" t="s">
        <v>89</v>
      </c>
      <c r="C4" s="16"/>
      <c r="D4" s="16"/>
      <c r="E4" s="16"/>
      <c r="F4" s="16"/>
      <c r="G4" s="16"/>
      <c r="H4" s="16"/>
    </row>
    <row r="5" spans="1:7" ht="15">
      <c r="A5" s="51"/>
      <c r="C5" s="50"/>
      <c r="D5" s="50"/>
      <c r="E5" s="50"/>
      <c r="F5" s="50"/>
      <c r="G5" s="42"/>
    </row>
    <row r="6" spans="2:7" ht="15">
      <c r="B6" s="50"/>
      <c r="C6" s="50"/>
      <c r="D6" s="48" t="s">
        <v>88</v>
      </c>
      <c r="E6" s="50"/>
      <c r="F6" s="48" t="s">
        <v>87</v>
      </c>
      <c r="G6" s="42"/>
    </row>
    <row r="7" spans="2:7" ht="15">
      <c r="B7" s="50"/>
      <c r="C7" s="50"/>
      <c r="D7" s="48" t="s">
        <v>86</v>
      </c>
      <c r="E7" s="50"/>
      <c r="F7" s="48" t="s">
        <v>85</v>
      </c>
      <c r="G7" s="42"/>
    </row>
    <row r="8" spans="2:7" ht="15">
      <c r="B8" s="50"/>
      <c r="C8" s="50"/>
      <c r="D8" s="49" t="s">
        <v>93</v>
      </c>
      <c r="E8" s="50"/>
      <c r="F8" s="49" t="s">
        <v>90</v>
      </c>
      <c r="G8" s="42"/>
    </row>
    <row r="9" spans="2:7" ht="15">
      <c r="B9" s="47"/>
      <c r="C9" s="47"/>
      <c r="D9" s="48" t="s">
        <v>0</v>
      </c>
      <c r="E9" s="47"/>
      <c r="F9" s="48" t="s">
        <v>0</v>
      </c>
      <c r="G9" s="46"/>
    </row>
    <row r="10" spans="2:7" ht="15">
      <c r="B10" s="47"/>
      <c r="C10" s="47"/>
      <c r="D10" s="47"/>
      <c r="E10" s="47"/>
      <c r="F10" s="47"/>
      <c r="G10" s="46"/>
    </row>
    <row r="11" spans="1:7" ht="15">
      <c r="A11" s="1">
        <v>1</v>
      </c>
      <c r="B11" s="3" t="s">
        <v>84</v>
      </c>
      <c r="C11" s="2"/>
      <c r="D11" s="20">
        <v>31512</v>
      </c>
      <c r="E11" s="21"/>
      <c r="F11" s="20">
        <v>30179</v>
      </c>
      <c r="G11" s="42"/>
    </row>
    <row r="12" spans="1:7" ht="15">
      <c r="A12" s="1">
        <v>2</v>
      </c>
      <c r="B12" s="3" t="s">
        <v>83</v>
      </c>
      <c r="C12" s="2"/>
      <c r="D12" s="20">
        <v>13916</v>
      </c>
      <c r="E12" s="21"/>
      <c r="F12" s="20">
        <v>13916</v>
      </c>
      <c r="G12" s="42"/>
    </row>
    <row r="13" spans="1:7" ht="15">
      <c r="A13" s="1">
        <v>3</v>
      </c>
      <c r="B13" s="3" t="s">
        <v>82</v>
      </c>
      <c r="C13" s="2"/>
      <c r="D13" s="20">
        <v>6932</v>
      </c>
      <c r="E13" s="21"/>
      <c r="F13" s="20">
        <v>6872</v>
      </c>
      <c r="G13" s="42"/>
    </row>
    <row r="14" spans="1:7" ht="15">
      <c r="A14" s="1">
        <v>4</v>
      </c>
      <c r="B14" s="3" t="s">
        <v>81</v>
      </c>
      <c r="C14" s="2"/>
      <c r="D14" s="20">
        <v>78</v>
      </c>
      <c r="E14" s="21"/>
      <c r="F14" s="20">
        <v>76</v>
      </c>
      <c r="G14" s="42"/>
    </row>
    <row r="15" spans="3:7" ht="15">
      <c r="C15" s="2"/>
      <c r="D15" s="20"/>
      <c r="E15" s="21"/>
      <c r="F15" s="20"/>
      <c r="G15" s="42"/>
    </row>
    <row r="16" spans="1:7" ht="15">
      <c r="A16" s="1">
        <v>5</v>
      </c>
      <c r="B16" s="3" t="s">
        <v>80</v>
      </c>
      <c r="C16" s="2"/>
      <c r="D16" s="20"/>
      <c r="E16" s="21"/>
      <c r="F16" s="20"/>
      <c r="G16" s="42"/>
    </row>
    <row r="17" spans="3:7" ht="15">
      <c r="C17" s="1" t="s">
        <v>79</v>
      </c>
      <c r="D17" s="20">
        <v>82695</v>
      </c>
      <c r="E17" s="21"/>
      <c r="F17" s="20">
        <v>61766</v>
      </c>
      <c r="G17" s="42"/>
    </row>
    <row r="18" spans="3:7" ht="15">
      <c r="C18" s="1" t="s">
        <v>78</v>
      </c>
      <c r="D18" s="20">
        <v>4137</v>
      </c>
      <c r="E18" s="21"/>
      <c r="F18" s="20">
        <v>3252</v>
      </c>
      <c r="G18" s="42"/>
    </row>
    <row r="19" spans="3:7" ht="15">
      <c r="C19" s="1" t="s">
        <v>77</v>
      </c>
      <c r="D19" s="20">
        <v>1733</v>
      </c>
      <c r="E19" s="21"/>
      <c r="F19" s="20">
        <v>8487</v>
      </c>
      <c r="G19" s="42"/>
    </row>
    <row r="20" spans="3:7" ht="15">
      <c r="C20" s="1" t="s">
        <v>76</v>
      </c>
      <c r="D20" s="20">
        <v>390792</v>
      </c>
      <c r="E20" s="21"/>
      <c r="F20" s="20">
        <v>351313</v>
      </c>
      <c r="G20" s="42"/>
    </row>
    <row r="21" spans="3:7" ht="15">
      <c r="C21" s="2"/>
      <c r="D21" s="45">
        <f>SUM(D17:D20)</f>
        <v>479357</v>
      </c>
      <c r="E21" s="21"/>
      <c r="F21" s="45">
        <f>SUM(F17:F20)</f>
        <v>424818</v>
      </c>
      <c r="G21" s="42"/>
    </row>
    <row r="22" spans="1:7" ht="15">
      <c r="A22" s="1">
        <v>6</v>
      </c>
      <c r="B22" s="3" t="s">
        <v>75</v>
      </c>
      <c r="C22" s="2"/>
      <c r="D22" s="20"/>
      <c r="E22" s="21"/>
      <c r="F22" s="20"/>
      <c r="G22" s="42"/>
    </row>
    <row r="23" spans="3:7" ht="15">
      <c r="C23" s="3" t="s">
        <v>74</v>
      </c>
      <c r="D23" s="20">
        <v>8795</v>
      </c>
      <c r="E23" s="21"/>
      <c r="F23" s="20">
        <v>2722</v>
      </c>
      <c r="G23" s="42"/>
    </row>
    <row r="24" spans="3:7" ht="15">
      <c r="C24" s="3" t="s">
        <v>73</v>
      </c>
      <c r="D24" s="20">
        <v>15427</v>
      </c>
      <c r="E24" s="21"/>
      <c r="F24" s="20">
        <v>20565</v>
      </c>
      <c r="G24" s="42"/>
    </row>
    <row r="25" spans="3:7" ht="15">
      <c r="C25" s="3" t="s">
        <v>72</v>
      </c>
      <c r="D25" s="20">
        <f>2762-1374</f>
        <v>1388</v>
      </c>
      <c r="E25" s="21"/>
      <c r="F25" s="20">
        <v>2290</v>
      </c>
      <c r="G25" s="42"/>
    </row>
    <row r="26" spans="3:7" ht="15">
      <c r="C26" s="3" t="s">
        <v>71</v>
      </c>
      <c r="D26" s="20">
        <v>1047</v>
      </c>
      <c r="E26" s="21"/>
      <c r="F26" s="20"/>
      <c r="G26" s="42"/>
    </row>
    <row r="27" spans="3:7" ht="15">
      <c r="C27" s="3" t="s">
        <v>70</v>
      </c>
      <c r="D27" s="20">
        <v>421750</v>
      </c>
      <c r="E27" s="21"/>
      <c r="F27" s="20">
        <v>373349</v>
      </c>
      <c r="G27" s="42"/>
    </row>
    <row r="28" spans="3:7" ht="15">
      <c r="C28" s="2"/>
      <c r="D28" s="45">
        <f>SUM(D23:D27)</f>
        <v>448407</v>
      </c>
      <c r="E28" s="21"/>
      <c r="F28" s="45">
        <f>SUM(F23:F27)</f>
        <v>398926</v>
      </c>
      <c r="G28" s="42"/>
    </row>
    <row r="29" spans="3:7" ht="15">
      <c r="C29" s="2"/>
      <c r="D29" s="30"/>
      <c r="E29" s="21"/>
      <c r="F29" s="30"/>
      <c r="G29" s="42"/>
    </row>
    <row r="30" spans="1:7" ht="15">
      <c r="A30" s="1">
        <v>7</v>
      </c>
      <c r="B30" s="3" t="s">
        <v>69</v>
      </c>
      <c r="C30" s="2"/>
      <c r="D30" s="20">
        <f>+D21-D28</f>
        <v>30950</v>
      </c>
      <c r="E30" s="21"/>
      <c r="F30" s="20">
        <f>+F21-F28</f>
        <v>25892</v>
      </c>
      <c r="G30" s="42"/>
    </row>
    <row r="31" spans="3:7" ht="15">
      <c r="C31" s="2"/>
      <c r="D31" s="20"/>
      <c r="E31" s="21"/>
      <c r="F31" s="20"/>
      <c r="G31" s="42"/>
    </row>
    <row r="32" spans="3:7" ht="15.75" thickBot="1">
      <c r="C32" s="2"/>
      <c r="D32" s="44">
        <f>+D11+D12+D13+D14+D30</f>
        <v>83388</v>
      </c>
      <c r="E32" s="21"/>
      <c r="F32" s="44">
        <f>+F11+F12+F13+F14+F30</f>
        <v>76935</v>
      </c>
      <c r="G32" s="42"/>
    </row>
    <row r="33" spans="3:7" ht="15.75" thickTop="1">
      <c r="C33" s="2"/>
      <c r="D33" s="20"/>
      <c r="E33" s="21"/>
      <c r="F33" s="20"/>
      <c r="G33" s="42"/>
    </row>
    <row r="34" spans="1:7" ht="15">
      <c r="A34" s="1">
        <v>8</v>
      </c>
      <c r="B34" s="3" t="s">
        <v>68</v>
      </c>
      <c r="C34" s="2"/>
      <c r="D34" s="20"/>
      <c r="E34" s="21"/>
      <c r="F34" s="20"/>
      <c r="G34" s="42"/>
    </row>
    <row r="35" spans="2:7" ht="15">
      <c r="B35" s="3" t="s">
        <v>67</v>
      </c>
      <c r="C35" s="2"/>
      <c r="D35" s="20">
        <v>39827</v>
      </c>
      <c r="E35" s="21"/>
      <c r="F35" s="20">
        <v>39589</v>
      </c>
      <c r="G35" s="42"/>
    </row>
    <row r="36" spans="2:7" ht="15">
      <c r="B36" s="3" t="s">
        <v>66</v>
      </c>
      <c r="C36" s="2"/>
      <c r="D36" s="20"/>
      <c r="E36" s="21"/>
      <c r="F36" s="20"/>
      <c r="G36" s="42"/>
    </row>
    <row r="37" spans="3:7" ht="15">
      <c r="C37" s="3" t="s">
        <v>65</v>
      </c>
      <c r="D37" s="20">
        <v>5471</v>
      </c>
      <c r="E37" s="21"/>
      <c r="F37" s="20">
        <v>5250</v>
      </c>
      <c r="G37" s="42"/>
    </row>
    <row r="38" spans="3:7" ht="15">
      <c r="C38" s="3" t="s">
        <v>64</v>
      </c>
      <c r="D38" s="20">
        <v>35272</v>
      </c>
      <c r="E38" s="21"/>
      <c r="F38" s="20">
        <v>30407</v>
      </c>
      <c r="G38" s="42"/>
    </row>
    <row r="39" spans="3:7" ht="15">
      <c r="C39" s="2"/>
      <c r="D39" s="52">
        <f>SUM(D35:D38)</f>
        <v>80570</v>
      </c>
      <c r="E39" s="21"/>
      <c r="F39" s="52">
        <f>SUM(F35:F38)</f>
        <v>75246</v>
      </c>
      <c r="G39" s="42"/>
    </row>
    <row r="40" spans="3:7" ht="15">
      <c r="C40" s="2"/>
      <c r="D40" s="30"/>
      <c r="E40" s="21"/>
      <c r="F40" s="30"/>
      <c r="G40" s="42"/>
    </row>
    <row r="41" spans="1:7" ht="15">
      <c r="A41" s="1">
        <v>9</v>
      </c>
      <c r="B41" s="3" t="s">
        <v>63</v>
      </c>
      <c r="C41" s="2"/>
      <c r="D41" s="20">
        <v>207</v>
      </c>
      <c r="E41" s="21"/>
      <c r="F41" s="20">
        <v>207</v>
      </c>
      <c r="G41" s="42"/>
    </row>
    <row r="42" spans="1:7" ht="15">
      <c r="A42" s="1">
        <v>10</v>
      </c>
      <c r="B42" s="3" t="s">
        <v>62</v>
      </c>
      <c r="C42" s="2"/>
      <c r="D42" s="20">
        <v>1198</v>
      </c>
      <c r="E42" s="21"/>
      <c r="F42" s="20">
        <v>33</v>
      </c>
      <c r="G42" s="42"/>
    </row>
    <row r="43" spans="1:7" ht="15">
      <c r="A43" s="1">
        <v>11</v>
      </c>
      <c r="B43" s="3" t="s">
        <v>61</v>
      </c>
      <c r="C43" s="2"/>
      <c r="D43" s="20">
        <v>1413</v>
      </c>
      <c r="E43" s="21"/>
      <c r="F43" s="20">
        <v>1449</v>
      </c>
      <c r="G43" s="42"/>
    </row>
    <row r="44" spans="3:7" ht="15">
      <c r="C44" s="2"/>
      <c r="D44" s="20"/>
      <c r="E44" s="21"/>
      <c r="F44" s="20"/>
      <c r="G44" s="42"/>
    </row>
    <row r="45" spans="3:7" ht="15.75" thickBot="1">
      <c r="C45" s="2"/>
      <c r="D45" s="44">
        <f>SUM(D39:D44)</f>
        <v>83388</v>
      </c>
      <c r="E45" s="21"/>
      <c r="F45" s="44">
        <f>SUM(F39:F44)</f>
        <v>76935</v>
      </c>
      <c r="G45" s="42"/>
    </row>
    <row r="46" spans="3:7" ht="15.75" thickTop="1">
      <c r="C46" s="2"/>
      <c r="D46" s="30"/>
      <c r="E46" s="21"/>
      <c r="F46" s="30"/>
      <c r="G46" s="42"/>
    </row>
    <row r="47" spans="1:7" ht="15.75" thickBot="1">
      <c r="A47" s="1">
        <v>12</v>
      </c>
      <c r="B47" s="3" t="s">
        <v>60</v>
      </c>
      <c r="C47" s="2"/>
      <c r="D47" s="53">
        <f>(D39-D14)/39737*100</f>
        <v>202.5618441251227</v>
      </c>
      <c r="E47" s="43"/>
      <c r="F47" s="53">
        <v>189.88</v>
      </c>
      <c r="G47" s="42"/>
    </row>
    <row r="48" spans="2:7" ht="15.75" thickTop="1">
      <c r="B48" s="3" t="s">
        <v>95</v>
      </c>
      <c r="C48" s="2"/>
      <c r="D48" s="20"/>
      <c r="E48" s="21"/>
      <c r="F48" s="20"/>
      <c r="G48" s="42"/>
    </row>
    <row r="49" spans="2:7" ht="15">
      <c r="B49" s="3" t="s">
        <v>98</v>
      </c>
      <c r="D49" s="20"/>
      <c r="E49" s="20"/>
      <c r="F49" s="20"/>
      <c r="G49" s="42"/>
    </row>
    <row r="50" spans="4:6" ht="15">
      <c r="D50" s="20"/>
      <c r="E50" s="20"/>
      <c r="F50" s="20"/>
    </row>
    <row r="51" spans="4:6" ht="15">
      <c r="D51" s="20"/>
      <c r="E51" s="20"/>
      <c r="F51" s="20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</sheetData>
  <printOptions/>
  <pageMargins left="0.75" right="0.75" top="0.25" bottom="0.21" header="0.25" footer="0.21"/>
  <pageSetup horizontalDpi="300" verticalDpi="300" orientation="portrait" r:id="rId1"/>
  <headerFooter alignWithMargins="0">
    <oddFooter>&amp;L&amp;A/&amp;F&amp;R&amp;D/&amp;T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D53">
      <selection activeCell="J58" sqref="J58"/>
    </sheetView>
  </sheetViews>
  <sheetFormatPr defaultColWidth="9.33203125" defaultRowHeight="12.75"/>
  <cols>
    <col min="1" max="3" width="4.83203125" style="3" customWidth="1"/>
    <col min="4" max="4" width="41.16015625" style="3" customWidth="1"/>
    <col min="5" max="5" width="16.83203125" style="3" customWidth="1"/>
    <col min="6" max="6" width="3.83203125" style="3" customWidth="1"/>
    <col min="7" max="7" width="16.83203125" style="3" customWidth="1"/>
    <col min="8" max="8" width="5.83203125" style="3" customWidth="1"/>
    <col min="9" max="9" width="16.83203125" style="3" customWidth="1"/>
    <col min="10" max="10" width="3.83203125" style="3" customWidth="1"/>
    <col min="11" max="11" width="16.83203125" style="3" customWidth="1"/>
    <col min="12" max="16384" width="9.33203125" style="3" customWidth="1"/>
  </cols>
  <sheetData>
    <row r="1" spans="1:10" s="15" customFormat="1" ht="27.75" customHeight="1">
      <c r="A1" s="14" t="s">
        <v>57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56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91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s="15" customFormat="1" ht="21" customHeight="1">
      <c r="A6" s="17" t="s">
        <v>6</v>
      </c>
      <c r="B6" s="17"/>
      <c r="C6" s="17"/>
      <c r="D6" s="16"/>
      <c r="E6" s="16"/>
      <c r="F6" s="16"/>
      <c r="G6" s="16"/>
      <c r="H6" s="16"/>
      <c r="I6" s="16"/>
      <c r="J6" s="16"/>
      <c r="K6" s="16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40"/>
      <c r="F8" s="35" t="s">
        <v>14</v>
      </c>
      <c r="G8" s="35"/>
      <c r="H8" s="6"/>
      <c r="I8" s="41"/>
      <c r="J8" s="35" t="s">
        <v>59</v>
      </c>
      <c r="K8" s="41"/>
    </row>
    <row r="9" spans="1:11" ht="15">
      <c r="A9" s="2"/>
      <c r="B9" s="2"/>
      <c r="C9" s="2"/>
      <c r="D9" s="8"/>
      <c r="E9" s="36" t="s">
        <v>7</v>
      </c>
      <c r="F9" s="37"/>
      <c r="G9" s="36" t="s">
        <v>15</v>
      </c>
      <c r="H9" s="8"/>
      <c r="I9" s="36" t="s">
        <v>7</v>
      </c>
      <c r="J9" s="39"/>
      <c r="K9" s="36" t="s">
        <v>15</v>
      </c>
    </row>
    <row r="10" spans="1:11" ht="15">
      <c r="A10" s="2"/>
      <c r="B10" s="2"/>
      <c r="C10" s="2"/>
      <c r="D10" s="33"/>
      <c r="E10" s="36" t="s">
        <v>8</v>
      </c>
      <c r="F10" s="38"/>
      <c r="G10" s="36" t="s">
        <v>9</v>
      </c>
      <c r="H10" s="8"/>
      <c r="I10" s="36" t="s">
        <v>8</v>
      </c>
      <c r="J10" s="39"/>
      <c r="K10" s="36" t="s">
        <v>9</v>
      </c>
    </row>
    <row r="11" spans="1:11" ht="15">
      <c r="A11" s="2"/>
      <c r="B11" s="2"/>
      <c r="C11" s="2"/>
      <c r="D11" s="33"/>
      <c r="E11" s="36" t="s">
        <v>92</v>
      </c>
      <c r="F11" s="38"/>
      <c r="G11" s="36" t="s">
        <v>92</v>
      </c>
      <c r="H11" s="8"/>
      <c r="I11" s="36" t="s">
        <v>10</v>
      </c>
      <c r="J11" s="39"/>
      <c r="K11" s="36" t="s">
        <v>11</v>
      </c>
    </row>
    <row r="12" spans="1:11" ht="15">
      <c r="A12" s="2"/>
      <c r="B12" s="2"/>
      <c r="C12" s="2"/>
      <c r="D12" s="8"/>
      <c r="E12" s="11" t="s">
        <v>93</v>
      </c>
      <c r="F12" s="10"/>
      <c r="G12" s="11" t="s">
        <v>94</v>
      </c>
      <c r="H12" s="10"/>
      <c r="I12" s="11" t="s">
        <v>93</v>
      </c>
      <c r="J12" s="10"/>
      <c r="K12" s="11" t="s">
        <v>94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21</v>
      </c>
      <c r="C15" s="2"/>
      <c r="D15" s="3" t="s">
        <v>1</v>
      </c>
      <c r="E15" s="26">
        <f>+I15-28868</f>
        <v>29012</v>
      </c>
      <c r="F15" s="19"/>
      <c r="G15" s="27" t="s">
        <v>54</v>
      </c>
      <c r="H15" s="19"/>
      <c r="I15" s="27">
        <v>57880</v>
      </c>
      <c r="J15" s="20"/>
      <c r="K15" s="27">
        <v>64866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22</v>
      </c>
      <c r="C17" s="2"/>
      <c r="D17" s="3" t="s">
        <v>16</v>
      </c>
      <c r="E17" s="32">
        <v>0</v>
      </c>
      <c r="F17" s="19"/>
      <c r="G17" s="27" t="s">
        <v>54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23</v>
      </c>
      <c r="C19" s="2"/>
      <c r="D19" s="3" t="s">
        <v>2</v>
      </c>
      <c r="E19" s="26">
        <f>+I19-288</f>
        <v>757</v>
      </c>
      <c r="F19" s="19"/>
      <c r="G19" s="27" t="s">
        <v>54</v>
      </c>
      <c r="H19" s="19"/>
      <c r="I19" s="27">
        <v>1045</v>
      </c>
      <c r="J19" s="20"/>
      <c r="K19" s="27">
        <v>559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21</v>
      </c>
      <c r="C21" s="2"/>
      <c r="D21" s="3" t="s">
        <v>45</v>
      </c>
      <c r="E21" s="18">
        <f>+I21-3891</f>
        <v>5484</v>
      </c>
      <c r="F21" s="19"/>
      <c r="G21" s="29" t="s">
        <v>54</v>
      </c>
      <c r="H21" s="19"/>
      <c r="I21" s="19">
        <f>6737+161+2477</f>
        <v>9375</v>
      </c>
      <c r="J21" s="20"/>
      <c r="K21" s="29">
        <v>6204</v>
      </c>
    </row>
    <row r="22" spans="1:11" ht="15">
      <c r="A22" s="2"/>
      <c r="B22" s="2"/>
      <c r="C22" s="2"/>
      <c r="D22" s="3" t="s">
        <v>24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25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26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/>
      <c r="J25" s="20"/>
      <c r="K25" s="19"/>
    </row>
    <row r="26" spans="1:11" ht="15">
      <c r="A26" s="2"/>
      <c r="B26" s="2" t="s">
        <v>22</v>
      </c>
      <c r="C26" s="2"/>
      <c r="D26" s="3" t="s">
        <v>27</v>
      </c>
      <c r="E26" s="18">
        <f>+I26-45</f>
        <v>116</v>
      </c>
      <c r="F26" s="19"/>
      <c r="G26" s="29" t="s">
        <v>54</v>
      </c>
      <c r="H26" s="19"/>
      <c r="I26" s="19">
        <v>161</v>
      </c>
      <c r="J26" s="20"/>
      <c r="K26" s="29">
        <v>171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23</v>
      </c>
      <c r="C28" s="2"/>
      <c r="D28" s="3" t="s">
        <v>19</v>
      </c>
      <c r="E28" s="18">
        <f>+I28-1150</f>
        <v>1326</v>
      </c>
      <c r="F28" s="19"/>
      <c r="G28" s="29" t="s">
        <v>54</v>
      </c>
      <c r="H28" s="19"/>
      <c r="I28" s="19">
        <v>2476</v>
      </c>
      <c r="J28" s="20"/>
      <c r="K28" s="29">
        <v>2809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28</v>
      </c>
      <c r="C30" s="2"/>
      <c r="D30" s="3" t="s">
        <v>12</v>
      </c>
      <c r="E30" s="28">
        <v>0</v>
      </c>
      <c r="F30" s="29"/>
      <c r="G30" s="29" t="s">
        <v>54</v>
      </c>
      <c r="H30" s="29"/>
      <c r="I30" s="29">
        <f>+E30</f>
        <v>0</v>
      </c>
      <c r="J30" s="30"/>
      <c r="K30" s="29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29</v>
      </c>
      <c r="C32" s="2"/>
      <c r="D32" s="3" t="s">
        <v>46</v>
      </c>
      <c r="E32" s="18">
        <f>+E21-E26-E28</f>
        <v>4042</v>
      </c>
      <c r="F32" s="19"/>
      <c r="G32" s="29" t="s">
        <v>54</v>
      </c>
      <c r="H32" s="19"/>
      <c r="I32" s="19">
        <f>+I21-I26-I28</f>
        <v>6738</v>
      </c>
      <c r="J32" s="20"/>
      <c r="K32" s="19">
        <f>+K21-K26-K28</f>
        <v>3224</v>
      </c>
    </row>
    <row r="33" spans="1:11" ht="15">
      <c r="A33" s="2"/>
      <c r="B33" s="2"/>
      <c r="C33" s="2"/>
      <c r="D33" s="3" t="s">
        <v>30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D34" s="3" t="s">
        <v>31</v>
      </c>
      <c r="E34" s="2"/>
      <c r="F34" s="19"/>
      <c r="G34" s="19"/>
      <c r="H34" s="19"/>
      <c r="I34" s="19"/>
      <c r="J34" s="20"/>
      <c r="K34" s="19"/>
    </row>
    <row r="35" spans="1:11" ht="15">
      <c r="A35" s="2"/>
      <c r="B35" s="2"/>
      <c r="C35" s="2"/>
      <c r="D35" s="3" t="s">
        <v>32</v>
      </c>
      <c r="E35" s="2"/>
      <c r="F35" s="19"/>
      <c r="G35" s="19"/>
      <c r="H35" s="19"/>
      <c r="I35" s="19"/>
      <c r="J35" s="20"/>
      <c r="K35" s="19"/>
    </row>
    <row r="36" spans="1:11" ht="15">
      <c r="A36" s="23"/>
      <c r="B36" s="2"/>
      <c r="C36" s="2"/>
      <c r="E36" s="2"/>
      <c r="F36" s="19"/>
      <c r="G36" s="19"/>
      <c r="H36" s="19"/>
      <c r="I36" s="19"/>
      <c r="J36" s="20"/>
      <c r="K36" s="19"/>
    </row>
    <row r="37" spans="1:11" ht="15">
      <c r="A37" s="2"/>
      <c r="B37" s="2" t="s">
        <v>33</v>
      </c>
      <c r="C37" s="2"/>
      <c r="D37" s="3" t="s">
        <v>3</v>
      </c>
      <c r="E37" s="19">
        <v>-3</v>
      </c>
      <c r="F37" s="19"/>
      <c r="G37" s="29" t="s">
        <v>54</v>
      </c>
      <c r="H37" s="19"/>
      <c r="I37" s="19">
        <f>+E37</f>
        <v>-3</v>
      </c>
      <c r="J37" s="20"/>
      <c r="K37" s="29">
        <v>0</v>
      </c>
    </row>
    <row r="38" spans="1:11" ht="15">
      <c r="A38" s="2"/>
      <c r="B38" s="2"/>
      <c r="C38" s="2"/>
      <c r="E38" s="24"/>
      <c r="F38" s="19"/>
      <c r="G38" s="25"/>
      <c r="H38" s="19"/>
      <c r="I38" s="25"/>
      <c r="J38" s="20"/>
      <c r="K38" s="25"/>
    </row>
    <row r="39" spans="1:11" ht="15">
      <c r="A39" s="2"/>
      <c r="B39" s="2" t="s">
        <v>34</v>
      </c>
      <c r="C39" s="2"/>
      <c r="D39" s="3" t="s">
        <v>47</v>
      </c>
      <c r="E39" s="18">
        <f>+E32+E37</f>
        <v>4039</v>
      </c>
      <c r="F39" s="19"/>
      <c r="G39" s="29" t="s">
        <v>54</v>
      </c>
      <c r="H39" s="19"/>
      <c r="I39" s="19">
        <f>+I32+I37</f>
        <v>6735</v>
      </c>
      <c r="J39" s="20"/>
      <c r="K39" s="19">
        <f>+K32+K37</f>
        <v>3224</v>
      </c>
    </row>
    <row r="40" spans="1:11" ht="15">
      <c r="A40" s="2"/>
      <c r="B40" s="2"/>
      <c r="C40" s="2"/>
      <c r="D40" s="3" t="s">
        <v>13</v>
      </c>
      <c r="E40" s="2"/>
      <c r="F40" s="12"/>
      <c r="G40" s="12"/>
      <c r="H40" s="12"/>
      <c r="I40" s="12"/>
      <c r="K40" s="12"/>
    </row>
    <row r="41" spans="1:11" ht="15">
      <c r="A41" s="23"/>
      <c r="B41" s="2"/>
      <c r="C41" s="2"/>
      <c r="E41" s="2"/>
      <c r="F41" s="12"/>
      <c r="G41" s="12"/>
      <c r="H41" s="12"/>
      <c r="I41" s="12"/>
      <c r="K41" s="12"/>
    </row>
    <row r="42" spans="1:11" ht="15">
      <c r="A42" s="2"/>
      <c r="B42" s="2" t="s">
        <v>35</v>
      </c>
      <c r="C42" s="2"/>
      <c r="D42" s="3" t="s">
        <v>4</v>
      </c>
      <c r="E42" s="21">
        <f>+I42+813</f>
        <v>-1056</v>
      </c>
      <c r="F42" s="12"/>
      <c r="G42" s="29" t="s">
        <v>54</v>
      </c>
      <c r="H42" s="12"/>
      <c r="I42" s="19">
        <v>-1869</v>
      </c>
      <c r="K42" s="29">
        <v>0</v>
      </c>
    </row>
    <row r="43" spans="1:11" ht="15">
      <c r="A43" s="2"/>
      <c r="B43" s="2"/>
      <c r="C43" s="2"/>
      <c r="E43" s="24"/>
      <c r="F43" s="12"/>
      <c r="G43" s="31"/>
      <c r="H43" s="12"/>
      <c r="I43" s="31"/>
      <c r="K43" s="31"/>
    </row>
    <row r="44" spans="1:11" ht="15">
      <c r="A44" s="2"/>
      <c r="B44" s="2" t="s">
        <v>36</v>
      </c>
      <c r="C44" s="2" t="s">
        <v>36</v>
      </c>
      <c r="D44" s="3" t="s">
        <v>48</v>
      </c>
      <c r="E44" s="18">
        <f>+E39+E42</f>
        <v>2983</v>
      </c>
      <c r="F44" s="12"/>
      <c r="G44" s="29" t="s">
        <v>54</v>
      </c>
      <c r="H44" s="12"/>
      <c r="I44" s="22">
        <f>+I39+I42</f>
        <v>4866</v>
      </c>
      <c r="K44" s="22">
        <f>+K39-K42</f>
        <v>3224</v>
      </c>
    </row>
    <row r="45" spans="1:11" ht="15">
      <c r="A45" s="23"/>
      <c r="B45" s="2"/>
      <c r="C45" s="2"/>
      <c r="D45" s="3" t="s">
        <v>17</v>
      </c>
      <c r="E45" s="2"/>
      <c r="F45" s="12"/>
      <c r="G45" s="12"/>
      <c r="H45" s="12"/>
      <c r="I45" s="12"/>
      <c r="K45" s="12"/>
    </row>
    <row r="46" spans="1:11" ht="15">
      <c r="A46" s="2"/>
      <c r="B46" s="2"/>
      <c r="C46" s="2"/>
      <c r="E46" s="2"/>
      <c r="F46" s="12"/>
      <c r="G46" s="12"/>
      <c r="H46" s="12"/>
      <c r="I46" s="12"/>
      <c r="K46" s="12"/>
    </row>
    <row r="47" spans="1:11" ht="15">
      <c r="A47" s="2"/>
      <c r="B47" s="2"/>
      <c r="C47" s="2" t="s">
        <v>37</v>
      </c>
      <c r="D47" s="3" t="s">
        <v>38</v>
      </c>
      <c r="E47" s="19">
        <v>0</v>
      </c>
      <c r="F47" s="19"/>
      <c r="G47" s="29" t="s">
        <v>54</v>
      </c>
      <c r="H47" s="19"/>
      <c r="I47" s="19">
        <v>0</v>
      </c>
      <c r="J47" s="20"/>
      <c r="K47" s="29">
        <v>0</v>
      </c>
    </row>
    <row r="48" spans="1:11" ht="15">
      <c r="A48" s="2"/>
      <c r="B48" s="2"/>
      <c r="C48" s="2"/>
      <c r="E48" s="24"/>
      <c r="F48" s="19"/>
      <c r="G48" s="25"/>
      <c r="H48" s="19"/>
      <c r="I48" s="25"/>
      <c r="J48" s="20"/>
      <c r="K48" s="25"/>
    </row>
    <row r="49" spans="1:11" ht="15">
      <c r="A49" s="2"/>
      <c r="B49" s="2" t="s">
        <v>39</v>
      </c>
      <c r="C49" s="2"/>
      <c r="D49" s="3" t="s">
        <v>18</v>
      </c>
      <c r="E49" s="18">
        <f>SUM(E44:E47)</f>
        <v>2983</v>
      </c>
      <c r="F49" s="19"/>
      <c r="G49" s="29" t="s">
        <v>54</v>
      </c>
      <c r="H49" s="19"/>
      <c r="I49" s="19">
        <f>+I44-I47</f>
        <v>4866</v>
      </c>
      <c r="J49" s="20"/>
      <c r="K49" s="29">
        <f>+K44+K47</f>
        <v>3224</v>
      </c>
    </row>
    <row r="50" spans="1:11" ht="15">
      <c r="A50" s="23"/>
      <c r="B50" s="2"/>
      <c r="C50" s="2"/>
      <c r="D50" s="3" t="s">
        <v>5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40</v>
      </c>
      <c r="C52" s="2" t="s">
        <v>36</v>
      </c>
      <c r="D52" s="3" t="s">
        <v>41</v>
      </c>
      <c r="E52" s="19">
        <v>0</v>
      </c>
      <c r="F52" s="19"/>
      <c r="G52" s="29" t="s">
        <v>54</v>
      </c>
      <c r="H52" s="19"/>
      <c r="I52" s="19">
        <v>0</v>
      </c>
      <c r="J52" s="20"/>
      <c r="K52" s="29">
        <v>0</v>
      </c>
    </row>
    <row r="53" spans="1:11" ht="15">
      <c r="A53" s="2"/>
      <c r="B53" s="2"/>
      <c r="C53" s="2"/>
      <c r="E53" s="19"/>
      <c r="F53" s="19"/>
      <c r="G53" s="19"/>
      <c r="H53" s="19"/>
      <c r="I53" s="19"/>
      <c r="J53" s="20"/>
      <c r="K53" s="19"/>
    </row>
    <row r="54" spans="1:11" ht="15">
      <c r="A54" s="2"/>
      <c r="B54" s="2"/>
      <c r="C54" s="2" t="s">
        <v>37</v>
      </c>
      <c r="D54" s="3" t="s">
        <v>38</v>
      </c>
      <c r="E54" s="19">
        <v>0</v>
      </c>
      <c r="F54" s="19"/>
      <c r="G54" s="29" t="s">
        <v>54</v>
      </c>
      <c r="H54" s="19"/>
      <c r="I54" s="19">
        <v>0</v>
      </c>
      <c r="J54" s="20"/>
      <c r="K54" s="29">
        <v>0</v>
      </c>
    </row>
    <row r="55" spans="1:11" ht="15">
      <c r="A55" s="2"/>
      <c r="B55" s="2"/>
      <c r="C55" s="2"/>
      <c r="E55" s="19"/>
      <c r="F55" s="19"/>
      <c r="G55" s="19"/>
      <c r="H55" s="19"/>
      <c r="I55" s="29"/>
      <c r="J55" s="20"/>
      <c r="K55" s="29"/>
    </row>
    <row r="56" spans="1:11" ht="15">
      <c r="A56" s="2"/>
      <c r="B56" s="2"/>
      <c r="C56" s="2" t="s">
        <v>42</v>
      </c>
      <c r="D56" s="3" t="s">
        <v>43</v>
      </c>
      <c r="E56" s="19">
        <v>0</v>
      </c>
      <c r="F56" s="19"/>
      <c r="G56" s="29" t="s">
        <v>54</v>
      </c>
      <c r="H56" s="19"/>
      <c r="I56" s="19">
        <v>0</v>
      </c>
      <c r="J56" s="20"/>
      <c r="K56" s="29">
        <f>+K52-K54</f>
        <v>0</v>
      </c>
    </row>
    <row r="57" spans="1:11" ht="15">
      <c r="A57" s="2"/>
      <c r="B57" s="2"/>
      <c r="C57" s="2"/>
      <c r="D57" s="3" t="s">
        <v>49</v>
      </c>
      <c r="E57" s="2"/>
      <c r="F57" s="19"/>
      <c r="G57" s="19"/>
      <c r="H57" s="19"/>
      <c r="I57" s="19"/>
      <c r="J57" s="20"/>
      <c r="K57" s="19"/>
    </row>
    <row r="58" spans="1:11" ht="15">
      <c r="A58" s="2"/>
      <c r="B58" s="2"/>
      <c r="C58" s="2"/>
      <c r="E58" s="24"/>
      <c r="F58" s="19"/>
      <c r="G58" s="25"/>
      <c r="H58" s="19"/>
      <c r="I58" s="25"/>
      <c r="J58" s="20"/>
      <c r="K58" s="25"/>
    </row>
    <row r="59" spans="1:11" ht="15">
      <c r="A59" s="2"/>
      <c r="B59" s="2" t="s">
        <v>44</v>
      </c>
      <c r="C59" s="2"/>
      <c r="D59" s="3" t="s">
        <v>50</v>
      </c>
      <c r="E59" s="56">
        <f>SUM(E49:E56)</f>
        <v>2983</v>
      </c>
      <c r="F59" s="19"/>
      <c r="G59" s="58" t="s">
        <v>54</v>
      </c>
      <c r="H59" s="19"/>
      <c r="I59" s="58">
        <f>+I49-I52-I54-I56</f>
        <v>4866</v>
      </c>
      <c r="J59" s="20"/>
      <c r="K59" s="58">
        <f>+K49-K52-K54-K56</f>
        <v>3224</v>
      </c>
    </row>
    <row r="60" spans="1:11" ht="15.75" thickBot="1">
      <c r="A60" s="23"/>
      <c r="B60" s="2"/>
      <c r="C60" s="2"/>
      <c r="D60" s="3" t="s">
        <v>20</v>
      </c>
      <c r="E60" s="57"/>
      <c r="F60" s="19"/>
      <c r="G60" s="59"/>
      <c r="H60" s="19"/>
      <c r="I60" s="59"/>
      <c r="J60" s="20"/>
      <c r="K60" s="59"/>
    </row>
    <row r="61" spans="1:11" ht="15.75" thickTop="1">
      <c r="A61" s="23"/>
      <c r="B61" s="2"/>
      <c r="C61" s="2"/>
      <c r="E61" s="2"/>
      <c r="F61" s="19"/>
      <c r="G61" s="19"/>
      <c r="H61" s="19"/>
      <c r="I61" s="19"/>
      <c r="J61" s="20"/>
      <c r="K61" s="19"/>
    </row>
    <row r="62" spans="1:11" ht="15">
      <c r="A62" s="23"/>
      <c r="B62" s="2"/>
      <c r="C62" s="2"/>
      <c r="E62" s="2"/>
      <c r="F62" s="19"/>
      <c r="G62" s="19"/>
      <c r="H62" s="19"/>
      <c r="I62" s="19"/>
      <c r="J62" s="20"/>
      <c r="K62" s="19"/>
    </row>
    <row r="63" spans="1:11" ht="15">
      <c r="A63" s="2">
        <v>3</v>
      </c>
      <c r="B63" s="2" t="s">
        <v>21</v>
      </c>
      <c r="C63" s="2"/>
      <c r="D63" s="3" t="s">
        <v>51</v>
      </c>
      <c r="E63" s="2"/>
      <c r="F63" s="19"/>
      <c r="G63" s="19"/>
      <c r="H63" s="19"/>
      <c r="I63" s="19"/>
      <c r="J63" s="20"/>
      <c r="K63" s="19"/>
    </row>
    <row r="64" spans="1:9" ht="15">
      <c r="A64" s="2"/>
      <c r="B64" s="2"/>
      <c r="C64" s="2"/>
      <c r="E64" s="2"/>
      <c r="I64" s="2"/>
    </row>
    <row r="65" spans="1:11" ht="15.75" thickBot="1">
      <c r="A65" s="2"/>
      <c r="B65" s="2"/>
      <c r="C65" s="2" t="s">
        <v>36</v>
      </c>
      <c r="D65" s="3" t="s">
        <v>52</v>
      </c>
      <c r="E65" s="54">
        <f>+(E49)/39811*100</f>
        <v>7.492903971264224</v>
      </c>
      <c r="G65" s="27" t="s">
        <v>54</v>
      </c>
      <c r="I65" s="54">
        <f>+I49/39737*100</f>
        <v>12.245514256234744</v>
      </c>
      <c r="K65" s="55">
        <f>+K59/39500*100</f>
        <v>8.162025316455695</v>
      </c>
    </row>
    <row r="66" spans="1:9" ht="15.75" thickTop="1">
      <c r="A66" s="2"/>
      <c r="B66" s="2"/>
      <c r="C66" s="2"/>
      <c r="D66" s="3" t="s">
        <v>58</v>
      </c>
      <c r="E66" s="2"/>
      <c r="I66" s="2"/>
    </row>
    <row r="67" spans="1:9" ht="15">
      <c r="A67" s="2"/>
      <c r="B67" s="2"/>
      <c r="C67" s="2"/>
      <c r="D67" s="1" t="s">
        <v>96</v>
      </c>
      <c r="E67" s="2"/>
      <c r="I67" s="2"/>
    </row>
    <row r="68" spans="1:9" ht="15">
      <c r="A68" s="2"/>
      <c r="B68" s="2"/>
      <c r="C68" s="2"/>
      <c r="E68" s="2"/>
      <c r="I68" s="2"/>
    </row>
    <row r="69" spans="1:11" ht="15.75" thickBot="1">
      <c r="A69" s="2"/>
      <c r="B69" s="2"/>
      <c r="C69" s="2" t="s">
        <v>37</v>
      </c>
      <c r="D69" s="3" t="s">
        <v>53</v>
      </c>
      <c r="E69" s="55">
        <f>+(2983+68)/43342*100</f>
        <v>7.039361358497532</v>
      </c>
      <c r="G69" s="27" t="s">
        <v>54</v>
      </c>
      <c r="I69" s="55">
        <f>+(4866+136)/43268*100</f>
        <v>11.560506609965794</v>
      </c>
      <c r="K69" s="27">
        <v>0</v>
      </c>
    </row>
    <row r="70" spans="1:5" ht="15.75" thickTop="1">
      <c r="A70" s="2"/>
      <c r="B70" s="2"/>
      <c r="C70" s="2"/>
      <c r="E70" s="2"/>
    </row>
    <row r="71" spans="1:5" ht="15">
      <c r="A71" s="2"/>
      <c r="B71" s="2"/>
      <c r="C71" s="34" t="s">
        <v>55</v>
      </c>
      <c r="E71" s="2"/>
    </row>
    <row r="72" spans="1:5" ht="15">
      <c r="A72" s="2"/>
      <c r="B72" s="2"/>
      <c r="C72" s="3" t="s">
        <v>97</v>
      </c>
      <c r="E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</sheetData>
  <mergeCells count="4">
    <mergeCell ref="E59:E60"/>
    <mergeCell ref="G59:G60"/>
    <mergeCell ref="I59:I60"/>
    <mergeCell ref="K59:K60"/>
  </mergeCells>
  <printOptions/>
  <pageMargins left="0.5" right="0" top="0.5" bottom="0.6" header="0.5" footer="0.68"/>
  <pageSetup horizontalDpi="600" verticalDpi="600" orientation="portrait" paperSize="9" scale="65" r:id="rId1"/>
  <headerFooter alignWithMargins="0">
    <oddFooter>&amp;L&amp;A/&amp;F&amp;R&amp;D/&amp;T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2000-08-17T03:35:10Z</cp:lastPrinted>
  <dcterms:created xsi:type="dcterms:W3CDTF">1999-09-28T08:02:16Z</dcterms:created>
  <dcterms:modified xsi:type="dcterms:W3CDTF">2000-08-16T02:04:35Z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